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xr:revisionPtr revIDLastSave="0" documentId="13_ncr:1_{DDD79674-21C8-437E-A5D2-7F7E93E61098}" xr6:coauthVersionLast="47" xr6:coauthVersionMax="47" xr10:uidLastSave="{00000000-0000-0000-0000-000000000000}"/>
  <bookViews>
    <workbookView xWindow="2430" yWindow="1785" windowWidth="25965" windowHeight="13605" xr2:uid="{D814C912-A39B-44CA-AFCF-5B0DF1049E9C}"/>
  </bookViews>
  <sheets>
    <sheet name="ASHP Calculation" sheetId="1" r:id="rId1"/>
    <sheet name="Directivity" sheetId="3" state="hidden" r:id="rId2"/>
    <sheet name="Barrier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9" i="1"/>
  <c r="E6" i="1"/>
  <c r="E17" i="1"/>
  <c r="D19" i="1"/>
  <c r="D23" i="1" s="1"/>
  <c r="D8" i="1"/>
  <c r="D11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856B21-5784-414A-8455-1837FB1ED42D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<sst xmlns="http://schemas.openxmlformats.org/spreadsheetml/2006/main" count="43" uniqueCount="37">
  <si>
    <t>Step 2</t>
  </si>
  <si>
    <t>Step 3</t>
  </si>
  <si>
    <t>Step 4</t>
  </si>
  <si>
    <t>Step 1</t>
  </si>
  <si>
    <t>SWL dBA</t>
  </si>
  <si>
    <t>Directivity (Q)</t>
  </si>
  <si>
    <t>Step X</t>
  </si>
  <si>
    <t>Character correction dB</t>
  </si>
  <si>
    <t>Distance from heat pump to assessment position (m)</t>
  </si>
  <si>
    <t>dB distance reduction</t>
  </si>
  <si>
    <t>*note using formulae not table</t>
  </si>
  <si>
    <t>Step 5</t>
  </si>
  <si>
    <t>Barrier correction (-10dB, -5dB, 0dB)</t>
  </si>
  <si>
    <t>Step 6</t>
  </si>
  <si>
    <t>Air source heat pumps</t>
  </si>
  <si>
    <t>Calculate SPL</t>
  </si>
  <si>
    <t>SPL limit (dBA)</t>
  </si>
  <si>
    <t>SWL limit (dBA)</t>
  </si>
  <si>
    <t>On ground</t>
  </si>
  <si>
    <t>Near wall and on ground</t>
  </si>
  <si>
    <t>in corner of two walls and ground</t>
  </si>
  <si>
    <t>Q</t>
  </si>
  <si>
    <t>Description</t>
  </si>
  <si>
    <t>Forward Calculation</t>
  </si>
  <si>
    <t>Reverse Calculation</t>
  </si>
  <si>
    <t>Correction</t>
  </si>
  <si>
    <t>Visible from receiver</t>
  </si>
  <si>
    <t>Completely obscured</t>
  </si>
  <si>
    <t>Label</t>
  </si>
  <si>
    <t>The numbers shown are examples and are not</t>
  </si>
  <si>
    <t>associated with any particular installation</t>
  </si>
  <si>
    <t>Note:</t>
  </si>
  <si>
    <t>will be held responsible for any issues arising from the use of this spreadsheet.</t>
  </si>
  <si>
    <t xml:space="preserve">The user must satisfy themselves that the results generated </t>
  </si>
  <si>
    <t>are applicable to the installation being investigated</t>
  </si>
  <si>
    <t>Neither the Institute of Acoustics nor the Chartered Institute of Environmental Health</t>
  </si>
  <si>
    <t>Just visible (moving 25cm, in any direction, the assessment point can be seen from ASHP)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</si>
</sst>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0" borderId="4" xfId="0" applyBorder="1"/>
    <xf numFmtId="0" fontId="0" fillId="2" borderId="5" xfId="0" applyFill="1" applyBorder="1"/>
    <xf numFmtId="1" fontId="0" fillId="0" borderId="5" xfId="0" applyNumberFormat="1" applyBorder="1"/>
    <xf numFmtId="0" fontId="0" fillId="0" borderId="6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1" fontId="0" fillId="3" borderId="10" xfId="0" applyNumberFormat="1" applyFill="1" applyBorder="1"/>
    <xf numFmtId="0" fontId="2" fillId="0" borderId="0" xfId="0" applyFont="1"/>
    <xf numFmtId="0" fontId="0" fillId="0" borderId="11" xfId="0" applyBorder="1"/>
    <xf numFmtId="0" fontId="0" fillId="0" borderId="12" xfId="0" applyBorder="1"/>
    <xf numFmtId="1" fontId="0" fillId="3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581025</xdr:colOff>
      <xdr:row>1</xdr:row>
      <xdr:rowOff>28576</xdr:rowOff>
    </xdr:from>
    <xdr:to>
      <xdr:col>18</xdr:col>
      <xdr:colOff>381000</xdr:colOff>
      <xdr:row>20</xdr:row>
      <xdr:rowOff>58969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C85B00-3975-4324-A9E0-098C69E4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219076"/>
          <a:ext cx="4895850" cy="3678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21</xdr:row>
      <xdr:rowOff>190500</xdr:rowOff>
    </xdr:from>
    <xdr:to>
      <xdr:col>20</xdr:col>
      <xdr:colOff>219075</xdr:colOff>
      <xdr:row>41</xdr:row>
      <xdr:rowOff>106043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33A1FF-133B-4047-A93C-A28BE18C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4229100"/>
          <a:ext cx="6000750" cy="374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2369820</xdr:colOff>
      <xdr:row>33</xdr:row>
      <xdr:rowOff>160020</xdr:rowOff>
    </xdr:from>
    <xdr:to>
      <xdr:col>4</xdr:col>
      <xdr:colOff>411480</xdr:colOff>
      <xdr:row>37</xdr:row>
      <xdr:rowOff>41275</xdr:rowOff>
    </xdr:to>
    <xdr:pic>
      <xdr:nvPicPr>
        <xdr:cNvPr id="5" name="image2.jpg">
          <a:extLst>
            <a:ext uri="{FF2B5EF4-FFF2-40B4-BE49-F238E27FC236}">
              <a16:creationId xmlns:a16="http://schemas.microsoft.com/office/drawing/2014/main" id="{33C0A053-2DDD-C3EE-899A-8C5AA07C929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589020" y="6240780"/>
          <a:ext cx="2004060" cy="612775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285750</xdr:colOff>
      <xdr:row>33</xdr:row>
      <xdr:rowOff>76200</xdr:rowOff>
    </xdr:from>
    <xdr:to>
      <xdr:col>2</xdr:col>
      <xdr:colOff>1962150</xdr:colOff>
      <xdr:row>37</xdr:row>
      <xdr:rowOff>86573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B71467-7AC0-4C60-9957-8C86F516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6419850"/>
          <a:ext cx="1676400" cy="7723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2C35D2-44CC-46D2-AA57-129F23CDDCBC}" name="Table3" displayName="Table3" ref="A1:B4" totalsRowShown="0">
  <autoFilter ref="A1:B4" xr:uid="{C82C35D2-44CC-46D2-AA57-129F23CDDCBC}"/>
  <tableColumns count="2">
    <tableColumn id="1" xr3:uid="{B439BE9D-5D3D-4C17-9D05-FA049C2D333C}" name="Description"/>
    <tableColumn id="2" xr3:uid="{39D5622B-6591-4352-9629-14C56E770BB6}" name="Q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D1BC11-40D0-4642-A06E-79DE8DDDF159}" name="Table1" displayName="Table1" ref="A1:B4" totalsRowShown="0">
  <autoFilter ref="A1:B4" xr:uid="{CDD1BC11-40D0-4642-A06E-79DE8DDDF159}"/>
  <tableColumns count="2">
    <tableColumn id="1" xr3:uid="{2860B5D2-346B-4392-B294-781BA4DB7D40}" name="Correction"/>
    <tableColumn id="2" xr3:uid="{8AB23689-59C2-460D-9158-28CA95490238}" name="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C786-28DB-478A-B3C3-08BBDF279A06}">
  <dimension ref="B1:E32"/>
  <sheetViews>
    <sheetView tabSelected="1" workbookViewId="0">
      <selection activeCell="J28" sqref="J28"/>
    </sheetView>
  </sheetViews>
  <sheetFormatPr defaultRowHeight="15" x14ac:dyDescent="0.25"/>
  <cols>
    <col min="3" max="3" width="48.85546875" bestFit="1" customWidth="1"/>
    <col min="5" max="5" width="21" customWidth="1"/>
    <col min="11" max="11" width="12.42578125" customWidth="1"/>
  </cols>
  <sheetData>
    <row r="1" spans="2:5" x14ac:dyDescent="0.25">
      <c r="B1" s="1" t="s">
        <v>14</v>
      </c>
      <c r="E1" s="1" t="s">
        <v>29</v>
      </c>
    </row>
    <row r="2" spans="2:5" x14ac:dyDescent="0.25">
      <c r="E2" s="1" t="s">
        <v>30</v>
      </c>
    </row>
    <row r="3" spans="2:5" x14ac:dyDescent="0.25">
      <c r="B3" s="13" t="s">
        <v>23</v>
      </c>
    </row>
    <row r="4" spans="2:5" ht="15.75" thickBot="1" x14ac:dyDescent="0.3">
      <c r="B4" s="13"/>
    </row>
    <row r="5" spans="2:5" x14ac:dyDescent="0.25">
      <c r="B5" s="3" t="s">
        <v>3</v>
      </c>
      <c r="C5" s="14" t="s">
        <v>4</v>
      </c>
      <c r="D5" s="4">
        <v>55</v>
      </c>
    </row>
    <row r="6" spans="2:5" x14ac:dyDescent="0.25">
      <c r="B6" s="5" t="s">
        <v>0</v>
      </c>
      <c r="C6" s="2" t="s">
        <v>5</v>
      </c>
      <c r="D6" s="6">
        <v>8</v>
      </c>
      <c r="E6" t="str">
        <f>LOOKUP(D6,Table3[Q],Table3[Description])</f>
        <v>in corner of two walls and ground</v>
      </c>
    </row>
    <row r="7" spans="2:5" x14ac:dyDescent="0.25">
      <c r="B7" s="5" t="s">
        <v>1</v>
      </c>
      <c r="C7" s="2" t="s">
        <v>8</v>
      </c>
      <c r="D7" s="6">
        <v>4</v>
      </c>
    </row>
    <row r="8" spans="2:5" x14ac:dyDescent="0.25">
      <c r="B8" s="5" t="s">
        <v>2</v>
      </c>
      <c r="C8" s="2" t="s">
        <v>9</v>
      </c>
      <c r="D8" s="7">
        <f>-10*LOG(4*PI()*D7^2/D6)</f>
        <v>-14.002398596860775</v>
      </c>
      <c r="E8" t="s">
        <v>10</v>
      </c>
    </row>
    <row r="9" spans="2:5" x14ac:dyDescent="0.25">
      <c r="B9" s="5" t="s">
        <v>11</v>
      </c>
      <c r="C9" s="2" t="s">
        <v>12</v>
      </c>
      <c r="D9" s="6">
        <v>-5</v>
      </c>
      <c r="E9" t="str">
        <f>IF(D9=Barrier!A2,Barrier!B2,IF(D9=Barrier!A3, Barrier!B3, IF(D9=Barrier!A4,Barrier!B4,"-")))</f>
        <v>Just visible (moving 25cm, in any direction, the assessment point can be seen from ASHP)</v>
      </c>
    </row>
    <row r="10" spans="2:5" x14ac:dyDescent="0.25">
      <c r="B10" s="5" t="s">
        <v>6</v>
      </c>
      <c r="C10" s="2" t="s">
        <v>7</v>
      </c>
      <c r="D10" s="6">
        <v>6</v>
      </c>
    </row>
    <row r="11" spans="2:5" ht="15.75" thickBot="1" x14ac:dyDescent="0.3">
      <c r="B11" s="8" t="s">
        <v>13</v>
      </c>
      <c r="C11" s="15" t="s">
        <v>15</v>
      </c>
      <c r="D11" s="16">
        <f>D5+D8+D9+D10</f>
        <v>41.997601403139228</v>
      </c>
    </row>
    <row r="14" spans="2:5" x14ac:dyDescent="0.25">
      <c r="B14" s="13" t="s">
        <v>24</v>
      </c>
    </row>
    <row r="15" spans="2:5" ht="15.75" thickBot="1" x14ac:dyDescent="0.3"/>
    <row r="16" spans="2:5" x14ac:dyDescent="0.25">
      <c r="C16" s="3" t="s">
        <v>16</v>
      </c>
      <c r="D16" s="4">
        <v>42</v>
      </c>
    </row>
    <row r="17" spans="3:5" x14ac:dyDescent="0.25">
      <c r="C17" s="5" t="s">
        <v>5</v>
      </c>
      <c r="D17" s="6">
        <v>4</v>
      </c>
      <c r="E17" t="str">
        <f>LOOKUP(D17,Table3[Q],Table3[Description])</f>
        <v>Near wall and on ground</v>
      </c>
    </row>
    <row r="18" spans="3:5" x14ac:dyDescent="0.25">
      <c r="C18" s="5" t="s">
        <v>8</v>
      </c>
      <c r="D18" s="6">
        <v>8</v>
      </c>
    </row>
    <row r="19" spans="3:5" x14ac:dyDescent="0.25">
      <c r="C19" s="5" t="s">
        <v>9</v>
      </c>
      <c r="D19" s="7">
        <f>-10*LOG(4*PI()*D18^2/D17)</f>
        <v>-23.033298466780213</v>
      </c>
      <c r="E19" t="s">
        <v>10</v>
      </c>
    </row>
    <row r="20" spans="3:5" x14ac:dyDescent="0.25">
      <c r="C20" s="5" t="s">
        <v>12</v>
      </c>
      <c r="D20" s="6">
        <v>-5</v>
      </c>
      <c r="E20" t="str">
        <f>IF(D20=Barrier!A2,Barrier!B2,IF(D20=Barrier!A3, Barrier!B3, IF(D20=Barrier!A4,Barrier!B4,"-")))</f>
        <v>Just visible (moving 25cm, in any direction, the assessment point can be seen from ASHP)</v>
      </c>
    </row>
    <row r="21" spans="3:5" ht="15.75" thickBot="1" x14ac:dyDescent="0.3">
      <c r="C21" s="8" t="s">
        <v>7</v>
      </c>
      <c r="D21" s="9">
        <v>6</v>
      </c>
    </row>
    <row r="22" spans="3:5" ht="15.75" thickBot="1" x14ac:dyDescent="0.3">
      <c r="C22" s="10"/>
      <c r="D22" s="10"/>
    </row>
    <row r="23" spans="3:5" ht="15.75" thickBot="1" x14ac:dyDescent="0.3">
      <c r="C23" s="11" t="s">
        <v>17</v>
      </c>
      <c r="D23" s="12">
        <f>D16-D19-D20-D21</f>
        <v>64.033298466780209</v>
      </c>
    </row>
    <row r="27" spans="3:5" x14ac:dyDescent="0.25">
      <c r="C27" s="1" t="s">
        <v>31</v>
      </c>
    </row>
    <row r="28" spans="3:5" x14ac:dyDescent="0.25">
      <c r="C28" t="s">
        <v>35</v>
      </c>
    </row>
    <row r="29" spans="3:5" x14ac:dyDescent="0.25">
      <c r="C29" t="s">
        <v>32</v>
      </c>
    </row>
    <row r="31" spans="3:5" x14ac:dyDescent="0.25">
      <c r="C31" t="s">
        <v>33</v>
      </c>
    </row>
    <row r="32" spans="3:5" x14ac:dyDescent="0.25">
      <c r="C32" t="s">
        <v>34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B5EFDB-7D0D-4171-8B7B-A759E3D3BB05}">
          <x14:formula1>
            <xm:f>Directivity!$B$2:$B$4</xm:f>
          </x14:formula1>
          <xm:sqref>D6 D17</xm:sqref>
        </x14:dataValidation>
        <x14:dataValidation type="list" allowBlank="1" showInputMessage="1" showErrorMessage="1" xr:uid="{86127F03-C7A3-412A-BB8F-B463903A72D8}">
          <x14:formula1>
            <xm:f>Barrier!$A$2:$A$4</xm:f>
          </x14:formula1>
          <xm:sqref>D20 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E855D-10BC-451B-840E-F51E6ECA1C5F}">
  <dimension ref="A1:B4"/>
  <sheetViews>
    <sheetView workbookViewId="0">
      <selection activeCell="G23" sqref="G23"/>
    </sheetView>
  </sheetViews>
  <sheetFormatPr defaultRowHeight="15" x14ac:dyDescent="0.25"/>
  <cols>
    <col min="1" max="1" width="31.140625" bestFit="1" customWidth="1"/>
  </cols>
  <sheetData>
    <row r="1" spans="1:2" x14ac:dyDescent="0.25">
      <c r="A1" t="s">
        <v>22</v>
      </c>
      <c r="B1" t="s">
        <v>21</v>
      </c>
    </row>
    <row r="2" spans="1:2" x14ac:dyDescent="0.25">
      <c r="A2" t="s">
        <v>18</v>
      </c>
      <c r="B2">
        <v>2</v>
      </c>
    </row>
    <row r="3" spans="1:2" x14ac:dyDescent="0.25">
      <c r="A3" t="s">
        <v>19</v>
      </c>
      <c r="B3">
        <v>4</v>
      </c>
    </row>
    <row r="4" spans="1:2" x14ac:dyDescent="0.25">
      <c r="A4" t="s">
        <v>20</v>
      </c>
      <c r="B4">
        <v>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2DD1-E716-426B-A461-A9C373539DB2}">
  <dimension ref="A1:B4"/>
  <sheetViews>
    <sheetView workbookViewId="0">
      <selection activeCell="B3" sqref="B3"/>
    </sheetView>
  </sheetViews>
  <sheetFormatPr defaultRowHeight="15" x14ac:dyDescent="0.25"/>
  <cols>
    <col min="1" max="1" width="12.42578125" customWidth="1"/>
    <col min="2" max="2" width="73.140625" bestFit="1" customWidth="1"/>
  </cols>
  <sheetData>
    <row r="1" spans="1:2" x14ac:dyDescent="0.25">
      <c r="A1" t="s">
        <v>25</v>
      </c>
      <c r="B1" t="s">
        <v>28</v>
      </c>
    </row>
    <row r="2" spans="1:2" x14ac:dyDescent="0.25">
      <c r="A2">
        <v>0</v>
      </c>
      <c r="B2" t="s">
        <v>26</v>
      </c>
    </row>
    <row r="3" spans="1:2" x14ac:dyDescent="0.25">
      <c r="A3">
        <v>-5</v>
      </c>
      <c r="B3" t="s">
        <v>36</v>
      </c>
    </row>
    <row r="4" spans="1:2" x14ac:dyDescent="0.25">
      <c r="A4">
        <v>-10</v>
      </c>
      <c r="B4" t="s">
        <v>27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N U 5 X V D Q y J n e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r p W Z g Y 6 R n Y 6 M P E b H w z 8 x D y R k D n g m S R B G 2 c S 3 N K S o t S 7 V L z d N 2 d b P R h X B t 9 q B f s A F B L A w Q U A A I A C A A 1 T l d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U 5 X V P E h g / i w A A A A 6 w A A A B M A H A B G b 3 J t d W x h c y 9 T Z W N 0 a W 9 u M S 5 t I K I Y A C i g F A A A A A A A A A A A A A A A A A A A A A A A A A A A A G 2 N u w q D Q B B F e 8 F / G D a N A R E M I Y 1 Y L S n S J I V C C r F Y d a K i z o R 1 B Y P 4 7 1 l j m 2 k G 7 u P c E U v T M k G y / z B y H d c Z G 6 W x g l Q V P Y Y Q Q 4 / G d c B e w p M u 0 S r X u c Q + k J P W S O b J u i u Y O + + 4 Z H c 1 Y C z 2 p s j X T D I Z G 8 n 9 H X A Q s l F U b / D P G 4 U l / a J B q h W N L 9 a D 5 H 4 a a D N H b 1 / z l 0 U 8 C G r N E 1 X C B 2 M 9 M D i b 1 Y d F n K x y I 3 M 5 B 1 t n X Y + u 0 9 L f r e g L U E s B A i 0 A F A A C A A g A N U 5 X V D Q y J n e m A A A A 9 Q A A A B I A A A A A A A A A A A A A A A A A A A A A A E N v b m Z p Z y 9 Q Y W N r Y W d l L n h t b F B L A Q I t A B Q A A g A I A D V O V 1 Q P y u m r p A A A A O k A A A A T A A A A A A A A A A A A A A A A A P I A A A B b Q 2 9 u d G V u d F 9 U e X B l c 1 0 u e G 1 s U E s B A i 0 A F A A C A A g A N U 5 X V P E h g / i w A A A A 6 w A A A B M A A A A A A A A A A A A A A A A A 4 w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w g A A A A A A A A F C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I z V D A 5 O j Q 5 O j M x L j M 0 N j A x N z V a I i A v P j x F b n R y e S B U e X B l P S J G a W x s Q 2 9 s d W 1 u V H l w Z X M i I F Z h b H V l P S J z Q m d N P S I g L z 4 8 R W 5 0 c n k g V H l w Z T 0 i R m l s b E N v b H V t b k 5 h b W V z I i B W Y W x 1 Z T 0 i c 1 s m c X V v d D t P b i B n c m 9 1 b m Q m c X V v d D s s J n F 1 b 3 Q 7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9 u I G d y b 3 V u Z C w w f S Z x d W 9 0 O y w m c X V v d D t T Z W N 0 a W 9 u M S 9 U Y W J s Z T E v Q 2 h h b m d l Z C B U e X B l L n s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D a G F u Z 2 V k I F R 5 c G U u e 0 9 u I G d y b 3 V u Z C w w f S Z x d W 9 0 O y w m c X V v d D t T Z W N 0 a W 9 u M S 9 U Y W J s Z T E v Q 2 h h b m d l Z C B U e X B l L n s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6 r b O W a c G J I q O k 0 w f w b T i 0 A A A A A A g A A A A A A A 2 Y A A M A A A A A Q A A A A s r 7 D X e Z i w q Z r s K Q K B H 0 y t A A A A A A E g A A A o A A A A B A A A A A H S r 7 x 4 u e C 7 C r V w n Q X 1 6 d N U A A A A H c b h 8 f 5 8 A 6 A F w T B O g n c 5 2 l W S 0 s g s E e 2 l 3 M R S g Q s Q B 9 P S X N k k e + r f p K / i 0 P W m j t R t L g c 9 y y S H s Q Q w Y C b P 1 T N L F A + m R D 9 c w Q R i E Y z Q l y u q y k a F A A A A D M X 5 4 m A i V y J v D c c b 7 F j E c z 3 G i y C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2FD7B997AD274D9A3DC15E92CB884A" ma:contentTypeVersion="14" ma:contentTypeDescription="Create a new document." ma:contentTypeScope="" ma:versionID="27098070e016c94c367fb2128ff21da9">
  <xsd:schema xmlns:xsd="http://www.w3.org/2001/XMLSchema" xmlns:xs="http://www.w3.org/2001/XMLSchema" xmlns:p="http://schemas.microsoft.com/office/2006/metadata/properties" xmlns:ns3="6206f026-3966-42bf-8c63-5bb18eb69046" xmlns:ns4="fa034b0a-3c6e-4f73-8aef-94888a713a13" targetNamespace="http://schemas.microsoft.com/office/2006/metadata/properties" ma:root="true" ma:fieldsID="d68dab8d4d4c38ac2bd85bed1347f28f" ns3:_="" ns4:_="">
    <xsd:import namespace="6206f026-3966-42bf-8c63-5bb18eb69046"/>
    <xsd:import namespace="fa034b0a-3c6e-4f73-8aef-94888a713a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6f026-3966-42bf-8c63-5bb18eb69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34b0a-3c6e-4f73-8aef-94888a71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DF01E1-A2B6-4BB7-9B88-A9091EF0032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6D62C69-10D5-4720-9793-1004FC7782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06f026-3966-42bf-8c63-5bb18eb69046"/>
    <ds:schemaRef ds:uri="fa034b0a-3c6e-4f73-8aef-94888a713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E66F1-26C4-47B3-B978-211E2A362C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3A1CF6-ACFD-4E7F-B506-CF463EAFE29B}">
  <ds:schemaRefs>
    <ds:schemaRef ds:uri="6206f026-3966-42bf-8c63-5bb18eb6904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fa034b0a-3c6e-4f73-8aef-94888a713a1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ASHP Calculation</vt:lpstr>
      <vt:lpstr>Directivity</vt:lpstr>
      <vt:lpstr>Barrier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Naylor</dc:creator>
  <cp:lastModifiedBy>Alex</cp:lastModifiedBy>
  <dcterms:created xsi:type="dcterms:W3CDTF">2022-02-23T09:18:07Z</dcterms:created>
  <dcterms:modified xsi:type="dcterms:W3CDTF">2022-11-22T10:40:17Z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0x010100472FD7B997AD274D9A3DC15E92CB884A</vt:lpwstr>
  </property>
</Properties>
</file>